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全社共有\006 調査　アンケート\令和6年度\関東地方整備局調査\"/>
    </mc:Choice>
  </mc:AlternateContent>
  <xr:revisionPtr revIDLastSave="0" documentId="13_ncr:1_{8896D756-495C-4D67-AF9D-8D120EA3C121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神奈川県" sheetId="3" r:id="rId1"/>
  </sheets>
  <definedNames>
    <definedName name="_xlnm._FilterDatabase" localSheetId="0" hidden="1">神奈川県!$A$6:$AB$21</definedName>
  </definedNames>
  <calcPr calcId="181029"/>
</workbook>
</file>

<file path=xl/calcChain.xml><?xml version="1.0" encoding="utf-8"?>
<calcChain xmlns="http://schemas.openxmlformats.org/spreadsheetml/2006/main">
  <c r="G21" i="3" l="1"/>
  <c r="I16" i="3" l="1"/>
  <c r="AB16" i="3" l="1"/>
  <c r="AA15" i="3" l="1"/>
  <c r="AA14" i="3"/>
  <c r="AA13" i="3"/>
  <c r="AA12" i="3"/>
  <c r="AA11" i="3"/>
  <c r="J16" i="3" l="1"/>
  <c r="K16" i="3"/>
  <c r="L16" i="3"/>
  <c r="M16" i="3"/>
  <c r="N16" i="3"/>
  <c r="O16" i="3"/>
  <c r="P16" i="3"/>
  <c r="Q16" i="3"/>
  <c r="R16" i="3"/>
  <c r="S16" i="3"/>
  <c r="T16" i="3"/>
  <c r="U16" i="3"/>
  <c r="W16" i="3"/>
  <c r="X16" i="3"/>
  <c r="Y16" i="3"/>
  <c r="Z16" i="3"/>
  <c r="AA10" i="3"/>
  <c r="AA8" i="3"/>
  <c r="AA9" i="3"/>
  <c r="AA7" i="3"/>
  <c r="I30" i="3" l="1"/>
  <c r="L19" i="3"/>
  <c r="M20" i="3"/>
  <c r="K17" i="3"/>
  <c r="R17" i="3"/>
  <c r="O20" i="3"/>
  <c r="N17" i="3"/>
  <c r="J18" i="3"/>
  <c r="M18" i="3"/>
  <c r="R20" i="3"/>
  <c r="T18" i="3"/>
  <c r="Q17" i="3"/>
  <c r="U20" i="3"/>
  <c r="L20" i="3"/>
  <c r="K18" i="3"/>
  <c r="N18" i="3"/>
  <c r="K20" i="3"/>
  <c r="N20" i="3"/>
  <c r="U18" i="3"/>
  <c r="M19" i="3"/>
  <c r="M17" i="3"/>
  <c r="R19" i="3"/>
  <c r="T19" i="3"/>
  <c r="U17" i="3"/>
  <c r="Q20" i="3"/>
  <c r="O18" i="3"/>
  <c r="T20" i="3"/>
  <c r="U19" i="3"/>
  <c r="J17" i="3"/>
  <c r="S18" i="3"/>
  <c r="O17" i="3"/>
  <c r="Q18" i="3"/>
  <c r="O19" i="3"/>
  <c r="L17" i="3"/>
  <c r="J19" i="3"/>
  <c r="T17" i="3"/>
  <c r="R18" i="3"/>
  <c r="S17" i="3"/>
  <c r="S19" i="3"/>
  <c r="S20" i="3"/>
  <c r="J20" i="3"/>
  <c r="Q19" i="3"/>
  <c r="L18" i="3"/>
  <c r="K19" i="3"/>
  <c r="N19" i="3"/>
  <c r="I35" i="3" l="1"/>
  <c r="I34" i="3"/>
  <c r="I33" i="3"/>
  <c r="I31" i="3" l="1"/>
  <c r="I32" i="3"/>
  <c r="I36" i="3" l="1"/>
  <c r="AA16" i="3" l="1"/>
  <c r="P19" i="3"/>
  <c r="P17" i="3"/>
  <c r="P20" i="3"/>
  <c r="P18" i="3"/>
</calcChain>
</file>

<file path=xl/sharedStrings.xml><?xml version="1.0" encoding="utf-8"?>
<sst xmlns="http://schemas.openxmlformats.org/spreadsheetml/2006/main" count="170" uniqueCount="117">
  <si>
    <t>【様式２：業界団体との協定に基づく民間企業の保有状況調査様式】</t>
    <rPh sb="0" eb="0">
      <t/>
    </rPh>
    <rPh sb="0" eb="0">
      <t/>
    </rPh>
    <rPh sb="0" eb="0">
      <t/>
    </rPh>
    <phoneticPr fontId="0" type="Hiragana"/>
  </si>
  <si>
    <t>保管場所</t>
    <rPh sb="0" eb="0">
      <t/>
    </rPh>
    <rPh sb="0" eb="0">
      <t/>
    </rPh>
    <phoneticPr fontId="0" type="Hiragana"/>
  </si>
  <si>
    <t>資材置場</t>
    <rPh sb="0" eb="0">
      <t/>
    </rPh>
    <rPh sb="0" eb="0">
      <t/>
    </rPh>
    <rPh sb="0" eb="0">
      <t/>
    </rPh>
    <phoneticPr fontId="0" type="Hiragana"/>
  </si>
  <si>
    <t>ダンプトラック</t>
    <phoneticPr fontId="0" type="Hiragana"/>
  </si>
  <si>
    <t>車輪式トラクタショベル
（ホイールローダ）</t>
    <phoneticPr fontId="0" type="Hiragana"/>
  </si>
  <si>
    <t>標準バケット平積容量</t>
    <rPh sb="0" eb="0">
      <t/>
    </rPh>
    <rPh sb="0" eb="0">
      <t/>
    </rPh>
    <rPh sb="0" eb="0">
      <t/>
    </rPh>
    <phoneticPr fontId="0" type="Hiragana"/>
  </si>
  <si>
    <t>標準バケット山積容量</t>
    <rPh sb="0" eb="0">
      <t/>
    </rPh>
    <rPh sb="0" eb="0">
      <t/>
    </rPh>
    <rPh sb="0" eb="0">
      <t/>
    </rPh>
    <phoneticPr fontId="0" type="Hiragana"/>
  </si>
  <si>
    <t>積載量</t>
    <rPh sb="0" eb="0">
      <t/>
    </rPh>
    <phoneticPr fontId="0" type="Hiragana"/>
  </si>
  <si>
    <t>0.6m3以上</t>
    <rPh sb="0" eb="0">
      <t/>
    </rPh>
    <phoneticPr fontId="0" type="Hiragana"/>
  </si>
  <si>
    <t>0.2~0.6m3未満</t>
    <rPh sb="0" eb="0">
      <t/>
    </rPh>
    <phoneticPr fontId="0" type="Hiragana"/>
  </si>
  <si>
    <t>0.2m3未満</t>
    <rPh sb="0" eb="0">
      <t/>
    </rPh>
    <phoneticPr fontId="0" type="Hiragana"/>
  </si>
  <si>
    <t>3.6m3以上</t>
    <rPh sb="0" eb="0">
      <t/>
    </rPh>
    <phoneticPr fontId="0" type="Hiragana"/>
  </si>
  <si>
    <t>0.6~3.6m3未満</t>
    <rPh sb="0" eb="0">
      <t/>
    </rPh>
    <phoneticPr fontId="0" type="Hiragana"/>
  </si>
  <si>
    <t>0.6m3未満</t>
    <rPh sb="0" eb="0">
      <t/>
    </rPh>
    <phoneticPr fontId="0" type="Hiragana"/>
  </si>
  <si>
    <t>4~10t未満</t>
    <rPh sb="0" eb="0">
      <t/>
    </rPh>
    <phoneticPr fontId="0" type="Hiragana"/>
  </si>
  <si>
    <t>2~4t未満</t>
    <rPh sb="0" eb="0">
      <t/>
    </rPh>
    <phoneticPr fontId="0" type="Hiragana"/>
  </si>
  <si>
    <t>油圧式ショベル系掘削機
（バックホウなど）
（ハンドガイドを除く）</t>
    <phoneticPr fontId="0" type="Hiragana"/>
  </si>
  <si>
    <t>10t以上</t>
    <phoneticPr fontId="0" type="Hiragana"/>
  </si>
  <si>
    <t>散水車</t>
    <phoneticPr fontId="0" type="Hiragana"/>
  </si>
  <si>
    <t>発電機</t>
    <phoneticPr fontId="0" type="Hiragana"/>
  </si>
  <si>
    <t>投光器</t>
    <phoneticPr fontId="0" type="Hiragana"/>
  </si>
  <si>
    <t>計（フィルター表示分のみ）</t>
    <rPh sb="0" eb="1">
      <t>ケイ</t>
    </rPh>
    <rPh sb="7" eb="9">
      <t>ヒョウジ</t>
    </rPh>
    <rPh sb="9" eb="10">
      <t>ブン</t>
    </rPh>
    <phoneticPr fontId="2"/>
  </si>
  <si>
    <t>被災リスクあり</t>
    <rPh sb="0" eb="2">
      <t>ヒサイ</t>
    </rPh>
    <phoneticPr fontId="2"/>
  </si>
  <si>
    <t>被災リスクなし</t>
    <rPh sb="0" eb="2">
      <t>ヒサイ</t>
    </rPh>
    <phoneticPr fontId="2"/>
  </si>
  <si>
    <t>油圧式ショベル系掘削機</t>
    <phoneticPr fontId="2"/>
  </si>
  <si>
    <t>車輪式トラクタショベル</t>
    <phoneticPr fontId="2"/>
  </si>
  <si>
    <t>ダンプトラック</t>
    <phoneticPr fontId="2"/>
  </si>
  <si>
    <t>散水車</t>
    <phoneticPr fontId="2"/>
  </si>
  <si>
    <t>発電機</t>
    <phoneticPr fontId="2"/>
  </si>
  <si>
    <t>投光器</t>
    <phoneticPr fontId="2"/>
  </si>
  <si>
    <t>計</t>
    <rPh sb="0" eb="1">
      <t>ケイ</t>
    </rPh>
    <phoneticPr fontId="2"/>
  </si>
  <si>
    <t>洪水で被災する資機材数（フィルター表示分のみ）</t>
    <rPh sb="0" eb="2">
      <t>コウズイ</t>
    </rPh>
    <rPh sb="3" eb="5">
      <t>ヒサイ</t>
    </rPh>
    <rPh sb="7" eb="10">
      <t>シキザイ</t>
    </rPh>
    <rPh sb="10" eb="11">
      <t>スウ</t>
    </rPh>
    <phoneticPr fontId="2"/>
  </si>
  <si>
    <t>土砂災害で被災する資機材数（フィルター表示分のみ）</t>
    <rPh sb="0" eb="2">
      <t>ドシャ</t>
    </rPh>
    <rPh sb="2" eb="4">
      <t>サイガイ</t>
    </rPh>
    <rPh sb="5" eb="7">
      <t>ヒサイ</t>
    </rPh>
    <rPh sb="9" eb="12">
      <t>シキザイ</t>
    </rPh>
    <rPh sb="12" eb="13">
      <t>スウ</t>
    </rPh>
    <phoneticPr fontId="2"/>
  </si>
  <si>
    <t>高潮で被災する資機材数（フィルター表示分のみ）</t>
    <rPh sb="0" eb="2">
      <t>タカシオ</t>
    </rPh>
    <rPh sb="3" eb="5">
      <t>ヒサイ</t>
    </rPh>
    <rPh sb="7" eb="10">
      <t>シキザイ</t>
    </rPh>
    <rPh sb="10" eb="11">
      <t>スウ</t>
    </rPh>
    <phoneticPr fontId="2"/>
  </si>
  <si>
    <t>津波で被災する資機材数（フィルター表示分のみ）</t>
    <rPh sb="0" eb="2">
      <t>ツナミ</t>
    </rPh>
    <rPh sb="3" eb="5">
      <t>ヒサイ</t>
    </rPh>
    <rPh sb="7" eb="10">
      <t>シキザイ</t>
    </rPh>
    <rPh sb="10" eb="11">
      <t>スウ</t>
    </rPh>
    <phoneticPr fontId="2"/>
  </si>
  <si>
    <t>関東地方整備局</t>
    <rPh sb="0" eb="7">
      <t>カントウチホウセイビキョク</t>
    </rPh>
    <phoneticPr fontId="2"/>
  </si>
  <si>
    <t>津波</t>
    <phoneticPr fontId="2"/>
  </si>
  <si>
    <t>全建</t>
    <rPh sb="0" eb="1">
      <t>ゼン</t>
    </rPh>
    <phoneticPr fontId="2"/>
  </si>
  <si>
    <t>（フィルターすると自動計算）</t>
    <rPh sb="9" eb="11">
      <t>ジドウ</t>
    </rPh>
    <rPh sb="11" eb="13">
      <t>ケイサン</t>
    </rPh>
    <phoneticPr fontId="2"/>
  </si>
  <si>
    <t>【資機材数】</t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</si>
  <si>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</si>
  <si>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</si>
  <si>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</si>
  <si>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</si>
  <si>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</si>
  <si>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</si>
  <si>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</si>
  <si>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</si>
  <si>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</si>
  <si>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</si>
  <si>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</si>
  <si>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</si>
  <si>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</si>
  <si>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</si>
  <si>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</si>
  <si>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</si>
  <si>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</si>
  <si>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</si>
  <si>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</si>
  <si>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</si>
  <si>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</si>
  <si>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</si>
  <si>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</si>
  <si>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</si>
  <si>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</si>
  <si>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</si>
  <si>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</si>
  <si>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</si>
  <si>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</si>
  <si>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</si>
  <si>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</si>
  <si>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</si>
  <si>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</si>
  <si>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</si>
  <si>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</si>
  <si>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</si>
  <si>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</si>
  <si>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</si>
  <si>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</si>
  <si>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</si>
  <si>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</si>
  <si>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</si>
  <si>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</si>
  <si>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</si>
  <si>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</si>
  <si>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</si>
  <si>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建設機械・資機材の計数</t>
    <rPh sb="0" eb="2">
      <t>ケンセツ</t>
    </rPh>
    <rPh sb="2" eb="4">
      <t>キカイ</t>
    </rPh>
    <rPh sb="5" eb="8">
      <t>シキザイ</t>
    </rPh>
    <rPh sb="9" eb="11">
      <t>ケイスウ</t>
    </rPh>
    <phoneticPr fontId="2"/>
  </si>
  <si>
    <t>北海道</t>
    <rPh sb="0" eb="3">
      <t>ホッカイドウ</t>
    </rPh>
    <phoneticPr fontId="2"/>
  </si>
  <si>
    <t>【都道府県別　保管場所　津波被災リスク数】</t>
    <rPh sb="1" eb="6">
      <t>トドウフケンベツ</t>
    </rPh>
    <rPh sb="7" eb="9">
      <t>ホカン</t>
    </rPh>
    <rPh sb="9" eb="11">
      <t>バショ</t>
    </rPh>
    <rPh sb="12" eb="14">
      <t>ツナミ</t>
    </rPh>
    <rPh sb="14" eb="16">
      <t>ヒサイ</t>
    </rPh>
    <rPh sb="19" eb="20">
      <t>スウ</t>
    </rPh>
    <phoneticPr fontId="2"/>
  </si>
  <si>
    <t>【都道府県別　保管場所　津波被災リスク％】</t>
    <rPh sb="1" eb="6">
      <t>トドウフケンベツ</t>
    </rPh>
    <rPh sb="7" eb="9">
      <t>ホカン</t>
    </rPh>
    <rPh sb="9" eb="11">
      <t>バショ</t>
    </rPh>
    <rPh sb="12" eb="14">
      <t>ツナミ</t>
    </rPh>
    <rPh sb="14" eb="16">
      <t>ヒサイ</t>
    </rPh>
    <phoneticPr fontId="2"/>
  </si>
  <si>
    <t>（手入力）</t>
    <rPh sb="1" eb="2">
      <t>テ</t>
    </rPh>
    <rPh sb="2" eb="4">
      <t>ニュウリョク</t>
    </rPh>
    <phoneticPr fontId="2"/>
  </si>
  <si>
    <t>業者数</t>
    <rPh sb="0" eb="2">
      <t>ギョウシャ</t>
    </rPh>
    <rPh sb="2" eb="3">
      <t>スウ</t>
    </rPh>
    <phoneticPr fontId="2"/>
  </si>
  <si>
    <r>
      <t xml:space="preserve">所在地（住所）
</t>
    </r>
    <r>
      <rPr>
        <b/>
        <sz val="8"/>
        <color rgb="FFFF0000"/>
        <rFont val="游ゴシック"/>
        <family val="3"/>
        <charset val="128"/>
        <scheme val="minor"/>
      </rPr>
      <t>※注意</t>
    </r>
    <rPh sb="9" eb="11">
      <t>ちゅうい</t>
    </rPh>
    <phoneticPr fontId="0" type="Hiragana"/>
  </si>
  <si>
    <t>地方整備局</t>
    <rPh sb="0" eb="2">
      <t>チホウ</t>
    </rPh>
    <rPh sb="2" eb="5">
      <t>セイビキョク</t>
    </rPh>
    <phoneticPr fontId="2"/>
  </si>
  <si>
    <t>地整</t>
    <phoneticPr fontId="0" type="Hiragana"/>
  </si>
  <si>
    <r>
      <t>被災リスク　</t>
    </r>
    <r>
      <rPr>
        <b/>
        <sz val="8"/>
        <color rgb="FFFF0000"/>
        <rFont val="游ゴシック"/>
        <family val="3"/>
        <charset val="128"/>
        <scheme val="minor"/>
      </rPr>
      <t>※該当する場合「×」</t>
    </r>
    <rPh sb="0" eb="2">
      <t>ひさい</t>
    </rPh>
    <rPh sb="7" eb="9">
      <t>がいとう</t>
    </rPh>
    <rPh sb="11" eb="13">
      <t>ばあい</t>
    </rPh>
    <phoneticPr fontId="0" type="Hiragana"/>
  </si>
  <si>
    <t>洪水（想定最大規模）</t>
    <phoneticPr fontId="0" type="Hiragana"/>
  </si>
  <si>
    <t>土砂災害</t>
    <phoneticPr fontId="2"/>
  </si>
  <si>
    <t>高潮（想定最大規模）</t>
    <phoneticPr fontId="2"/>
  </si>
  <si>
    <t>津波（想定災害規模）</t>
    <phoneticPr fontId="2"/>
  </si>
  <si>
    <t>※入力不要</t>
    <rPh sb="1" eb="5">
      <t>にゅうりょくふよう</t>
    </rPh>
    <phoneticPr fontId="0" type="Hiragana"/>
  </si>
  <si>
    <t>形状</t>
    <phoneticPr fontId="2"/>
  </si>
  <si>
    <t>アイコン</t>
    <phoneticPr fontId="2"/>
  </si>
  <si>
    <t>サイズ</t>
    <phoneticPr fontId="2"/>
  </si>
  <si>
    <t>緯度</t>
    <phoneticPr fontId="2"/>
  </si>
  <si>
    <t>経度</t>
    <phoneticPr fontId="2"/>
  </si>
  <si>
    <t>高さ</t>
    <phoneticPr fontId="2"/>
  </si>
  <si>
    <t>協定</t>
    <rPh sb="0" eb="2">
      <t>キョウテイ</t>
    </rPh>
    <phoneticPr fontId="2"/>
  </si>
  <si>
    <t>※自動計算</t>
    <rPh sb="1" eb="5">
      <t>ジドウケイサン</t>
    </rPh>
    <phoneticPr fontId="2"/>
  </si>
  <si>
    <r>
      <t>建設機械・資機材　</t>
    </r>
    <r>
      <rPr>
        <b/>
        <sz val="8"/>
        <color rgb="FFFF0000"/>
        <rFont val="游ゴシック"/>
        <family val="3"/>
        <charset val="128"/>
        <scheme val="minor"/>
      </rPr>
      <t>※「台数(数値)」を入力</t>
    </r>
    <rPh sb="11" eb="13">
      <t>だいすう</t>
    </rPh>
    <rPh sb="14" eb="16">
      <t>すうち</t>
    </rPh>
    <rPh sb="19" eb="21">
      <t>にゅうりょく</t>
    </rPh>
    <phoneticPr fontId="0" type="Hiragana"/>
  </si>
  <si>
    <r>
      <t xml:space="preserve">会社
</t>
    </r>
    <r>
      <rPr>
        <b/>
        <sz val="8"/>
        <color rgb="FFFF0000"/>
        <rFont val="游ゴシック"/>
        <family val="3"/>
        <charset val="128"/>
        <scheme val="minor"/>
      </rPr>
      <t>※「株式会社/有限会社」も記載</t>
    </r>
    <rPh sb="0" eb="2">
      <t>カイシャ</t>
    </rPh>
    <rPh sb="5" eb="9">
      <t>カブシキガイシャ</t>
    </rPh>
    <rPh sb="10" eb="14">
      <t>ユウゲンガイシャ</t>
    </rPh>
    <rPh sb="16" eb="18">
      <t>キサイ</t>
    </rPh>
    <phoneticPr fontId="2"/>
  </si>
  <si>
    <r>
      <t xml:space="preserve">協定相手
</t>
    </r>
    <r>
      <rPr>
        <sz val="11"/>
        <color rgb="FFFF0000"/>
        <rFont val="游ゴシック"/>
        <family val="3"/>
        <charset val="128"/>
        <scheme val="minor"/>
      </rPr>
      <t>※入力不要</t>
    </r>
    <rPh sb="0" eb="2">
      <t>キョウテイ</t>
    </rPh>
    <rPh sb="2" eb="4">
      <t>アイテ</t>
    </rPh>
    <phoneticPr fontId="2"/>
  </si>
  <si>
    <t>神奈川県横浜市中区太田町2-22</t>
    <rPh sb="7" eb="9">
      <t>なかく</t>
    </rPh>
    <rPh sb="9" eb="12">
      <t>おおたまち</t>
    </rPh>
    <phoneticPr fontId="0" type="Hiragana"/>
  </si>
  <si>
    <r>
      <rPr>
        <sz val="11"/>
        <color rgb="FFFF0000"/>
        <rFont val="游ゴシック"/>
        <family val="3"/>
        <charset val="128"/>
        <scheme val="minor"/>
      </rPr>
      <t>【例】</t>
    </r>
    <r>
      <rPr>
        <sz val="11"/>
        <color rgb="FF000000"/>
        <rFont val="游ゴシック"/>
        <family val="3"/>
        <charset val="128"/>
        <scheme val="minor"/>
      </rPr>
      <t>○○ 建設㈱</t>
    </r>
    <rPh sb="1" eb="2">
      <t>れい</t>
    </rPh>
    <phoneticPr fontId="0" type="Hiragana"/>
  </si>
  <si>
    <t>×</t>
    <phoneticPr fontId="2"/>
  </si>
  <si>
    <r>
      <t xml:space="preserve">支店/営業所等
</t>
    </r>
    <r>
      <rPr>
        <sz val="10"/>
        <color rgb="FF000000"/>
        <rFont val="游ゴシック"/>
        <family val="3"/>
        <charset val="128"/>
        <scheme val="minor"/>
      </rPr>
      <t xml:space="preserve">(保管場所の具体)
※本社、資材置場、営業所、現場等
</t>
    </r>
    <rPh sb="0" eb="2">
      <t>シテン</t>
    </rPh>
    <rPh sb="3" eb="6">
      <t>エイギョウショ</t>
    </rPh>
    <rPh sb="6" eb="7">
      <t>ナド</t>
    </rPh>
    <rPh sb="19" eb="21">
      <t>ホンシャ</t>
    </rPh>
    <rPh sb="22" eb="24">
      <t>シザイ</t>
    </rPh>
    <rPh sb="24" eb="26">
      <t>オキバ</t>
    </rPh>
    <rPh sb="27" eb="30">
      <t>エイギョウショ</t>
    </rPh>
    <rPh sb="31" eb="33">
      <t>ゲンバ</t>
    </rPh>
    <rPh sb="33" eb="34">
      <t>トウ</t>
    </rPh>
    <phoneticPr fontId="2"/>
  </si>
  <si>
    <t>以降入力不要</t>
    <rPh sb="0" eb="2">
      <t>イコウ</t>
    </rPh>
    <rPh sb="2" eb="4">
      <t>ニュウリョク</t>
    </rPh>
    <rPh sb="4" eb="6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</si>
</sst>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shrinkToFit="1"/>
    </xf>
    <xf numFmtId="176" fontId="1" fillId="3" borderId="1" xfId="0" applyNumberFormat="1" applyFont="1" applyFill="1" applyBorder="1" applyAlignment="1">
      <alignment vertical="center" shrinkToFit="1"/>
    </xf>
    <xf numFmtId="38" fontId="5" fillId="0" borderId="1" xfId="2" applyFont="1" applyBorder="1" applyAlignment="1">
      <alignment vertical="center"/>
    </xf>
    <xf numFmtId="38" fontId="5" fillId="0" borderId="2" xfId="2" applyFont="1" applyBorder="1" applyAlignment="1">
      <alignment vertical="center"/>
    </xf>
    <xf numFmtId="38" fontId="5" fillId="0" borderId="1" xfId="2" applyFont="1" applyBorder="1" applyAlignment="1">
      <alignment horizontal="center" vertical="center"/>
    </xf>
    <xf numFmtId="38" fontId="5" fillId="0" borderId="0" xfId="2" applyFont="1" applyAlignment="1">
      <alignment vertical="center"/>
    </xf>
    <xf numFmtId="38" fontId="5" fillId="0" borderId="0" xfId="2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centerContinuous" vertical="center" shrinkToFit="1"/>
    </xf>
    <xf numFmtId="0" fontId="4" fillId="0" borderId="0" xfId="0" applyFont="1" applyAlignment="1">
      <alignment horizontal="right" vertical="center" shrinkToFit="1"/>
    </xf>
    <xf numFmtId="38" fontId="4" fillId="0" borderId="0" xfId="2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Continuous" vertical="center"/>
    </xf>
    <xf numFmtId="0" fontId="3" fillId="0" borderId="0" xfId="0" applyFont="1">
      <alignment vertical="center"/>
    </xf>
    <xf numFmtId="38" fontId="4" fillId="0" borderId="1" xfId="2" applyFont="1" applyFill="1" applyBorder="1" applyAlignment="1">
      <alignment vertical="center"/>
    </xf>
    <xf numFmtId="0" fontId="4" fillId="0" borderId="0" xfId="0" applyFont="1" applyAlignment="1">
      <alignment horizontal="centerContinuous" vertical="center" shrinkToFit="1"/>
    </xf>
    <xf numFmtId="0" fontId="4" fillId="0" borderId="0" xfId="0" applyFont="1" applyAlignment="1">
      <alignment horizontal="centerContinuous" vertical="center"/>
    </xf>
    <xf numFmtId="9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38" fontId="4" fillId="0" borderId="0" xfId="2" applyFont="1" applyFill="1" applyBorder="1" applyAlignment="1">
      <alignment vertical="center"/>
    </xf>
    <xf numFmtId="9" fontId="4" fillId="0" borderId="0" xfId="0" applyNumberFormat="1" applyFont="1">
      <alignment vertical="center"/>
    </xf>
    <xf numFmtId="38" fontId="5" fillId="0" borderId="1" xfId="2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9" fontId="4" fillId="0" borderId="4" xfId="0" applyNumberFormat="1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0" xfId="0" applyFont="1" applyAlignment="1">
      <alignment horizontal="right"/>
    </xf>
    <xf numFmtId="38" fontId="5" fillId="0" borderId="0" xfId="2" applyFont="1" applyFill="1">
      <alignment vertical="center"/>
    </xf>
    <xf numFmtId="38" fontId="4" fillId="4" borderId="0" xfId="2" applyFont="1" applyFill="1" applyAlignment="1">
      <alignment vertical="center"/>
    </xf>
    <xf numFmtId="38" fontId="4" fillId="4" borderId="1" xfId="2" applyFont="1" applyFill="1" applyBorder="1" applyAlignment="1">
      <alignment vertical="center"/>
    </xf>
    <xf numFmtId="9" fontId="4" fillId="4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1" fillId="3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altLang="en-US"/>
              <a:t>民間保有　建設機械・資機材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CEB-449B-AB49-0E4C2FBB2C3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CEB-449B-AB49-0E4C2FBB2C3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EB-449B-AB49-0E4C2FBB2C3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CEB-449B-AB49-0E4C2FBB2C3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CEB-449B-AB49-0E4C2FBB2C3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CEB-449B-AB49-0E4C2FBB2C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神奈川県!$G$30:$G$35</c:f>
            </c:multiLvlStrRef>
          </c:cat>
          <c:val>
            <c:numRef>
              <c:f>神奈川県!$I$30:$I$35</c:f>
            </c:numRef>
          </c:val>
          <c:extLst>
            <c:ext xmlns:c16="http://schemas.microsoft.com/office/drawing/2014/chart" uri="{C3380CC4-5D6E-409C-BE32-E72D297353CC}">
              <c16:uniqueId val="{0000000C-3CEB-449B-AB49-0E4C2FBB2C3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都道府県別　</a:t>
            </a:r>
            <a:r>
              <a:rPr lang="ja-JP" altLang="en-US"/>
              <a:t>建設機械</a:t>
            </a:r>
            <a:r>
              <a:rPr lang="ja-JP"/>
              <a:t>保管場所　津波被災リスク</a:t>
            </a:r>
            <a:r>
              <a:rPr lang="ja-JP" altLang="en-US"/>
              <a:t>　割合（％）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神奈川県!$G$51</c:f>
              <c:strCache>
                <c:ptCount val="1"/>
                <c:pt idx="0">
                  <c:v>被災リスクあり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神奈川県!$I$51:$BC$51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神奈川県!$I$50:$BC$50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5BB-4346-BDBA-BEC3B6FBD11D}"/>
            </c:ext>
          </c:extLst>
        </c:ser>
        <c:ser>
          <c:idx val="1"/>
          <c:order val="1"/>
          <c:tx>
            <c:strRef>
              <c:f>神奈川県!$G$52</c:f>
              <c:strCache>
                <c:ptCount val="1"/>
                <c:pt idx="0">
                  <c:v>被災リスクなし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神奈川県!$I$52:$BC$52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神奈川県!$I$50:$BC$50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5BB-4346-BDBA-BEC3B6FBD11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052781552"/>
        <c:axId val="1214053968"/>
      </c:barChart>
      <c:catAx>
        <c:axId val="105278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4053968"/>
        <c:crosses val="autoZero"/>
        <c:auto val="1"/>
        <c:lblAlgn val="ctr"/>
        <c:lblOffset val="100"/>
        <c:noMultiLvlLbl val="0"/>
      </c:catAx>
      <c:valAx>
        <c:axId val="121405396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278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800" b="1" i="0" cap="all" baseline="0">
                <a:effectLst/>
              </a:rPr>
              <a:t>都道府県別　</a:t>
            </a:r>
            <a:r>
              <a:rPr lang="ja-JP" altLang="ja-JP" sz="1600" b="1" i="0" u="none" strike="noStrike" cap="all" normalizeH="0" baseline="0">
                <a:effectLst/>
              </a:rPr>
              <a:t>建設機械</a:t>
            </a:r>
            <a:r>
              <a:rPr lang="ja-JP" altLang="ja-JP" sz="1800" b="1" i="0" cap="all" baseline="0">
                <a:effectLst/>
              </a:rPr>
              <a:t>保管場所　津波被災リスク　</a:t>
            </a:r>
            <a:r>
              <a:rPr lang="ja-JP" altLang="en-US" sz="1800" b="1" i="0" cap="all" baseline="0">
                <a:effectLst/>
              </a:rPr>
              <a:t>箇所数</a:t>
            </a:r>
            <a:endParaRPr lang="ja-JP" altLang="ja-JP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神奈川県!$G$45</c:f>
              <c:strCache>
                <c:ptCount val="1"/>
                <c:pt idx="0">
                  <c:v>被災リスクあり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神奈川県!$I$45:$BC$45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神奈川県!$I$44:$BC$44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778-401D-A182-F9E4FBD7891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axId val="1249213712"/>
        <c:axId val="1257237792"/>
      </c:barChart>
      <c:catAx>
        <c:axId val="124921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7237792"/>
        <c:crosses val="autoZero"/>
        <c:auto val="1"/>
        <c:lblAlgn val="ctr"/>
        <c:lblOffset val="100"/>
        <c:noMultiLvlLbl val="0"/>
      </c:catAx>
      <c:valAx>
        <c:axId val="1257237792"/>
        <c:scaling>
          <c:orientation val="minMax"/>
        </c:scaling>
        <c:delete val="1"/>
        <c:axPos val="b"/>
        <c:numFmt formatCode="#,##0_);[Red]\(#,##0\)" sourceLinked="1"/>
        <c:majorTickMark val="none"/>
        <c:minorTickMark val="none"/>
        <c:tickLblPos val="nextTo"/>
        <c:crossAx val="124921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167217</xdr:colOff>
      <xdr:row>29</xdr:row>
      <xdr:rowOff>5026</xdr:rowOff>
    </xdr:from>
    <xdr:to>
      <xdr:col>15</xdr:col>
      <xdr:colOff>595842</xdr:colOff>
      <xdr:row>40</xdr:row>
      <xdr:rowOff>138375</xdr:rowOff>
    </xdr:to>
    <xdr:graphicFrame macro="">
      <xdr:nvGraphicFramePr>
        <xdr:cNvPr id="55" name="グラフ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690561</xdr:colOff>
      <xdr:row>52</xdr:row>
      <xdr:rowOff>238124</xdr:rowOff>
    </xdr:from>
    <xdr:to>
      <xdr:col>21</xdr:col>
      <xdr:colOff>441561</xdr:colOff>
      <xdr:row>98</xdr:row>
      <xdr:rowOff>84374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D66ECB61-3933-4852-B689-EC773B841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53</xdr:row>
      <xdr:rowOff>0</xdr:rowOff>
    </xdr:from>
    <xdr:to>
      <xdr:col>38</xdr:col>
      <xdr:colOff>322500</xdr:colOff>
      <xdr:row>98</xdr:row>
      <xdr:rowOff>84375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F4F91892-1737-49EF-A999-1E3F3A183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39688</xdr:colOff>
      <xdr:row>2</xdr:row>
      <xdr:rowOff>500062</xdr:rowOff>
    </xdr:from>
    <xdr:to>
      <xdr:col>9</xdr:col>
      <xdr:colOff>71438</xdr:colOff>
      <xdr:row>4</xdr:row>
      <xdr:rowOff>430210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11EC616-D99A-4D8C-94D9-293854C5A8B4}"/>
            </a:ext>
          </a:extLst>
        </xdr:cNvPr>
        <xdr:cNvSpPr/>
      </xdr:nvSpPr>
      <xdr:spPr>
        <a:xfrm>
          <a:off x="5500688" y="960437"/>
          <a:ext cx="2651125" cy="882648"/>
        </a:xfrm>
        <a:prstGeom prst="wedgeRectCallout">
          <a:avLst>
            <a:gd name="adj1" fmla="val -19569"/>
            <a:gd name="adj2" fmla="val 40722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住所は正確な記載をお願いします。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例：○県○市○○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住所の末尾に「～敷地内」などは記載しないようお願いします。</a:t>
          </a:r>
        </a:p>
      </xdr:txBody>
    </xdr:sp>
    <xdr:clientData/>
  </xdr:twoCellAnchor>
  <xdr:twoCellAnchor>
    <xdr:from>
      <xdr:col>1</xdr:col>
      <xdr:colOff>1</xdr:colOff>
      <xdr:row>8</xdr:row>
      <xdr:rowOff>154781</xdr:rowOff>
    </xdr:from>
    <xdr:to>
      <xdr:col>5</xdr:col>
      <xdr:colOff>273845</xdr:colOff>
      <xdr:row>11</xdr:row>
      <xdr:rowOff>202406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B887F90E-7FF1-7FF9-33BC-C157D98DBC85}"/>
            </a:ext>
          </a:extLst>
        </xdr:cNvPr>
        <xdr:cNvSpPr/>
      </xdr:nvSpPr>
      <xdr:spPr>
        <a:xfrm>
          <a:off x="690564" y="2774156"/>
          <a:ext cx="3036094" cy="762000"/>
        </a:xfrm>
        <a:prstGeom prst="borderCallout1">
          <a:avLst>
            <a:gd name="adj1" fmla="val -3125"/>
            <a:gd name="adj2" fmla="val 99902"/>
            <a:gd name="adj3" fmla="val -53867"/>
            <a:gd name="adj4" fmla="val 119314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kern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建設機械・資機材置場が複数個所にある場合は、複数行で入力願います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99"/>
  <sheetViews>
    <sheetView showGridLines="0" tabSelected="1" zoomScale="80" zoomScaleNormal="80" workbookViewId="0">
      <pane ySplit="6" topLeftCell="A7" activePane="bottomLeft" state="frozen"/>
      <selection pane="bottomLeft" activeCell="E3" sqref="E3:E5"/>
    </sheetView>
  </sheetViews>
  <sheetFormatPr defaultColWidth="9" defaultRowHeight="18.75" outlineLevelRow="1" x14ac:dyDescent="0.4"/>
  <cols>
    <col min="1" max="6" width="9" style="11"/>
    <col min="7" max="7" width="18.875" style="11" customWidth="1"/>
    <col min="8" max="8" width="16" style="11" customWidth="1"/>
    <col min="9" max="9" width="34.375" style="11" customWidth="1"/>
    <col min="10" max="14" width="9" style="11" customWidth="1"/>
    <col min="15" max="21" width="9" style="11"/>
    <col min="22" max="26" width="9" style="13"/>
    <col min="27" max="27" width="9" style="11"/>
    <col min="28" max="28" width="10.625" style="11" customWidth="1"/>
    <col min="29" max="72" width="9" style="11" customWidth="1"/>
    <col min="73" max="16384" width="9" style="11"/>
  </cols>
  <sheetData>
    <row r="1" spans="1:28" x14ac:dyDescent="0.4">
      <c r="A1" s="11" t="s">
        <v>0</v>
      </c>
    </row>
    <row r="2" spans="1:28" x14ac:dyDescent="0.4">
      <c r="A2" s="59" t="s">
        <v>100</v>
      </c>
      <c r="B2" s="60"/>
      <c r="C2" s="60"/>
      <c r="D2" s="60"/>
      <c r="E2" s="60"/>
      <c r="F2" s="61"/>
      <c r="G2" s="50" t="s">
        <v>1</v>
      </c>
      <c r="H2" s="51"/>
      <c r="I2" s="55"/>
      <c r="J2" s="50" t="s">
        <v>109</v>
      </c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2" t="s">
        <v>94</v>
      </c>
      <c r="W2" s="50" t="s">
        <v>95</v>
      </c>
      <c r="X2" s="51"/>
      <c r="Y2" s="51"/>
      <c r="Z2" s="55"/>
      <c r="AA2" s="45" t="s">
        <v>108</v>
      </c>
      <c r="AB2" s="72" t="s">
        <v>107</v>
      </c>
    </row>
    <row r="3" spans="1:28" ht="56.25" customHeight="1" x14ac:dyDescent="0.4">
      <c r="A3" s="65" t="s">
        <v>101</v>
      </c>
      <c r="B3" s="65" t="s">
        <v>102</v>
      </c>
      <c r="C3" s="65" t="s">
        <v>103</v>
      </c>
      <c r="D3" s="65" t="s">
        <v>104</v>
      </c>
      <c r="E3" s="65" t="s">
        <v>105</v>
      </c>
      <c r="F3" s="65" t="s">
        <v>106</v>
      </c>
      <c r="G3" s="46" t="s">
        <v>110</v>
      </c>
      <c r="H3" s="77" t="s">
        <v>115</v>
      </c>
      <c r="I3" s="62" t="s">
        <v>92</v>
      </c>
      <c r="J3" s="52" t="s">
        <v>16</v>
      </c>
      <c r="K3" s="53"/>
      <c r="L3" s="54"/>
      <c r="M3" s="52" t="s">
        <v>4</v>
      </c>
      <c r="N3" s="53"/>
      <c r="O3" s="54"/>
      <c r="P3" s="52" t="s">
        <v>3</v>
      </c>
      <c r="Q3" s="53"/>
      <c r="R3" s="54"/>
      <c r="S3" s="46" t="s">
        <v>18</v>
      </c>
      <c r="T3" s="46" t="s">
        <v>19</v>
      </c>
      <c r="U3" s="46" t="s">
        <v>20</v>
      </c>
      <c r="V3" s="46" t="s">
        <v>93</v>
      </c>
      <c r="W3" s="46" t="s">
        <v>96</v>
      </c>
      <c r="X3" s="46" t="s">
        <v>97</v>
      </c>
      <c r="Y3" s="46" t="s">
        <v>98</v>
      </c>
      <c r="Z3" s="56" t="s">
        <v>99</v>
      </c>
      <c r="AA3" s="49" t="s">
        <v>86</v>
      </c>
      <c r="AB3" s="73" t="s">
        <v>111</v>
      </c>
    </row>
    <row r="4" spans="1:28" ht="18.75" customHeight="1" x14ac:dyDescent="0.4">
      <c r="A4" s="66"/>
      <c r="B4" s="68"/>
      <c r="C4" s="66"/>
      <c r="D4" s="66"/>
      <c r="E4" s="66"/>
      <c r="F4" s="66"/>
      <c r="G4" s="70"/>
      <c r="H4" s="78"/>
      <c r="I4" s="63"/>
      <c r="J4" s="52" t="s">
        <v>5</v>
      </c>
      <c r="K4" s="53"/>
      <c r="L4" s="54"/>
      <c r="M4" s="52" t="s">
        <v>6</v>
      </c>
      <c r="N4" s="53"/>
      <c r="O4" s="54"/>
      <c r="P4" s="52" t="s">
        <v>7</v>
      </c>
      <c r="Q4" s="53"/>
      <c r="R4" s="54"/>
      <c r="S4" s="47"/>
      <c r="T4" s="47"/>
      <c r="U4" s="47"/>
      <c r="V4" s="47"/>
      <c r="W4" s="47"/>
      <c r="X4" s="47"/>
      <c r="Y4" s="47"/>
      <c r="Z4" s="57"/>
      <c r="AA4" s="49"/>
      <c r="AB4" s="74"/>
    </row>
    <row r="5" spans="1:28" ht="37.5" customHeight="1" x14ac:dyDescent="0.4">
      <c r="A5" s="67"/>
      <c r="B5" s="69"/>
      <c r="C5" s="67"/>
      <c r="D5" s="67"/>
      <c r="E5" s="67"/>
      <c r="F5" s="67"/>
      <c r="G5" s="71"/>
      <c r="H5" s="79"/>
      <c r="I5" s="64"/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17</v>
      </c>
      <c r="Q5" s="3" t="s">
        <v>14</v>
      </c>
      <c r="R5" s="3" t="s">
        <v>15</v>
      </c>
      <c r="S5" s="48"/>
      <c r="T5" s="48"/>
      <c r="U5" s="48"/>
      <c r="V5" s="48"/>
      <c r="W5" s="48"/>
      <c r="X5" s="48"/>
      <c r="Y5" s="48"/>
      <c r="Z5" s="58"/>
      <c r="AA5" s="49"/>
      <c r="AB5" s="75"/>
    </row>
    <row r="6" spans="1:28" x14ac:dyDescent="0.4">
      <c r="A6" s="44"/>
      <c r="B6" s="44"/>
      <c r="C6" s="44"/>
      <c r="D6" s="4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"/>
      <c r="W6" s="2"/>
      <c r="X6" s="2"/>
      <c r="Y6" s="2"/>
      <c r="Z6" s="2"/>
      <c r="AA6" s="15"/>
      <c r="AB6" s="76"/>
    </row>
    <row r="7" spans="1:28" x14ac:dyDescent="0.4">
      <c r="A7" s="44"/>
      <c r="B7" s="44"/>
      <c r="C7" s="44"/>
      <c r="D7" s="4"/>
      <c r="E7" s="4"/>
      <c r="F7" s="5"/>
      <c r="G7" s="1" t="s">
        <v>113</v>
      </c>
      <c r="H7" s="1" t="s">
        <v>2</v>
      </c>
      <c r="I7" s="1" t="s">
        <v>112</v>
      </c>
      <c r="J7" s="1">
        <v>1</v>
      </c>
      <c r="K7" s="1"/>
      <c r="L7" s="1"/>
      <c r="M7" s="1"/>
      <c r="N7" s="1">
        <v>1</v>
      </c>
      <c r="O7" s="1"/>
      <c r="P7" s="1">
        <v>6</v>
      </c>
      <c r="Q7" s="1"/>
      <c r="R7" s="1"/>
      <c r="S7" s="1">
        <v>1</v>
      </c>
      <c r="T7" s="1">
        <v>1</v>
      </c>
      <c r="U7" s="1">
        <v>1</v>
      </c>
      <c r="V7" s="2" t="s">
        <v>35</v>
      </c>
      <c r="W7" s="2"/>
      <c r="X7" s="2"/>
      <c r="Y7" s="2" t="s">
        <v>114</v>
      </c>
      <c r="Z7" s="2" t="s">
        <v>114</v>
      </c>
      <c r="AA7" s="14">
        <f t="shared" ref="AA7" si="0">SUM(J7:U7)</f>
        <v>11</v>
      </c>
      <c r="AB7" s="76" t="s">
        <v>37</v>
      </c>
    </row>
    <row r="8" spans="1:28" x14ac:dyDescent="0.4">
      <c r="A8" s="44"/>
      <c r="B8" s="44"/>
      <c r="C8" s="44"/>
      <c r="D8" s="4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"/>
      <c r="W8" s="2"/>
      <c r="X8" s="2"/>
      <c r="Y8" s="2"/>
      <c r="Z8" s="2"/>
      <c r="AA8" s="14">
        <f t="shared" ref="AA8:AA9" si="1">SUM(J8:U8)</f>
        <v>0</v>
      </c>
      <c r="AB8" s="76"/>
    </row>
    <row r="9" spans="1:28" x14ac:dyDescent="0.4">
      <c r="A9" s="44"/>
      <c r="B9" s="44"/>
      <c r="C9" s="44"/>
      <c r="D9" s="4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  <c r="W9" s="2"/>
      <c r="X9" s="2"/>
      <c r="Y9" s="2"/>
      <c r="Z9" s="2"/>
      <c r="AA9" s="14">
        <f t="shared" si="1"/>
        <v>0</v>
      </c>
      <c r="AB9" s="76"/>
    </row>
    <row r="10" spans="1:28" x14ac:dyDescent="0.4">
      <c r="A10" s="44"/>
      <c r="B10" s="44"/>
      <c r="C10" s="44"/>
      <c r="D10" s="4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  <c r="W10" s="2"/>
      <c r="X10" s="2"/>
      <c r="Y10" s="2"/>
      <c r="Z10" s="2"/>
      <c r="AA10" s="14">
        <f t="shared" ref="AA10" si="2">SUM(J10:U10)</f>
        <v>0</v>
      </c>
      <c r="AB10" s="76"/>
    </row>
    <row r="11" spans="1:28" x14ac:dyDescent="0.4">
      <c r="A11" s="44"/>
      <c r="B11" s="44"/>
      <c r="C11" s="44"/>
      <c r="D11" s="4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  <c r="W11" s="2"/>
      <c r="X11" s="2"/>
      <c r="Y11" s="2"/>
      <c r="Z11" s="2"/>
      <c r="AA11" s="14">
        <f t="shared" ref="AA11:AA15" si="3">SUM(J11:U11)</f>
        <v>0</v>
      </c>
      <c r="AB11" s="76"/>
    </row>
    <row r="12" spans="1:28" x14ac:dyDescent="0.4">
      <c r="A12" s="44"/>
      <c r="B12" s="44"/>
      <c r="C12" s="44"/>
      <c r="D12" s="4"/>
      <c r="E12" s="4"/>
      <c r="F12" s="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2"/>
      <c r="W12" s="2"/>
      <c r="X12" s="2"/>
      <c r="Y12" s="2"/>
      <c r="Z12" s="2"/>
      <c r="AA12" s="14">
        <f t="shared" si="3"/>
        <v>0</v>
      </c>
      <c r="AB12" s="76"/>
    </row>
    <row r="13" spans="1:28" x14ac:dyDescent="0.4">
      <c r="A13" s="44"/>
      <c r="B13" s="44"/>
      <c r="C13" s="44"/>
      <c r="D13" s="4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2"/>
      <c r="W13" s="2"/>
      <c r="X13" s="2"/>
      <c r="Y13" s="2"/>
      <c r="Z13" s="2"/>
      <c r="AA13" s="14">
        <f t="shared" si="3"/>
        <v>0</v>
      </c>
      <c r="AB13" s="76"/>
    </row>
    <row r="14" spans="1:28" x14ac:dyDescent="0.4">
      <c r="A14" s="44"/>
      <c r="B14" s="44"/>
      <c r="C14" s="44"/>
      <c r="D14" s="4"/>
      <c r="E14" s="4"/>
      <c r="F14" s="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2"/>
      <c r="W14" s="2"/>
      <c r="X14" s="2"/>
      <c r="Y14" s="2"/>
      <c r="Z14" s="2"/>
      <c r="AA14" s="14">
        <f t="shared" si="3"/>
        <v>0</v>
      </c>
      <c r="AB14" s="76"/>
    </row>
    <row r="15" spans="1:28" x14ac:dyDescent="0.4">
      <c r="A15" s="44"/>
      <c r="B15" s="44"/>
      <c r="C15" s="44"/>
      <c r="D15" s="4"/>
      <c r="E15" s="4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"/>
      <c r="W15" s="2"/>
      <c r="X15" s="2"/>
      <c r="Y15" s="2"/>
      <c r="Z15" s="2"/>
      <c r="AA15" s="14">
        <f t="shared" si="3"/>
        <v>0</v>
      </c>
      <c r="AB15" s="76"/>
    </row>
    <row r="16" spans="1:28" outlineLevel="1" x14ac:dyDescent="0.4">
      <c r="A16" s="43" t="s">
        <v>116</v>
      </c>
      <c r="E16" s="16"/>
      <c r="F16" s="16"/>
      <c r="G16" s="16"/>
      <c r="H16" s="17" t="s">
        <v>21</v>
      </c>
      <c r="I16" s="33">
        <f>SUBTOTAL(3,I7:I15)</f>
        <v>1</v>
      </c>
      <c r="J16" s="6">
        <f>SUBTOTAL(9,J7:J15)</f>
        <v>1</v>
      </c>
      <c r="K16" s="6">
        <f>SUBTOTAL(9,K7:K15)</f>
        <v>0</v>
      </c>
      <c r="L16" s="6">
        <f>SUBTOTAL(9,L7:L15)</f>
        <v>0</v>
      </c>
      <c r="M16" s="6">
        <f>SUBTOTAL(9,M7:M15)</f>
        <v>0</v>
      </c>
      <c r="N16" s="6">
        <f>SUBTOTAL(9,N7:N15)</f>
        <v>1</v>
      </c>
      <c r="O16" s="6">
        <f>SUBTOTAL(9,O7:O15)</f>
        <v>0</v>
      </c>
      <c r="P16" s="6">
        <f>SUBTOTAL(9,P7:P15)</f>
        <v>6</v>
      </c>
      <c r="Q16" s="6">
        <f>SUBTOTAL(9,Q7:Q15)</f>
        <v>0</v>
      </c>
      <c r="R16" s="7">
        <f>SUBTOTAL(9,R7:R15)</f>
        <v>0</v>
      </c>
      <c r="S16" s="6">
        <f>SUBTOTAL(9,S7:S15)</f>
        <v>1</v>
      </c>
      <c r="T16" s="6">
        <f>SUBTOTAL(9,T7:T15)</f>
        <v>1</v>
      </c>
      <c r="U16" s="6">
        <f>SUBTOTAL(9,U7:U15)</f>
        <v>1</v>
      </c>
      <c r="V16" s="8"/>
      <c r="W16" s="6">
        <f>SUBTOTAL(3,W7:W15)</f>
        <v>0</v>
      </c>
      <c r="X16" s="6">
        <f>SUBTOTAL(3,X7:X15)</f>
        <v>0</v>
      </c>
      <c r="Y16" s="6">
        <f>SUBTOTAL(3,Y7:Y15)</f>
        <v>1</v>
      </c>
      <c r="Z16" s="6">
        <f>SUBTOTAL(3,Z7:Z15)</f>
        <v>1</v>
      </c>
      <c r="AA16" s="6">
        <f>SUBTOTAL(9,AA7:AA15)</f>
        <v>11</v>
      </c>
      <c r="AB16" s="6">
        <f>SUBTOTAL(3,AB7:AB15)</f>
        <v>1</v>
      </c>
    </row>
    <row r="17" spans="5:27" outlineLevel="1" x14ac:dyDescent="0.4">
      <c r="E17" s="16"/>
      <c r="F17" s="16"/>
      <c r="G17" s="16"/>
      <c r="H17" s="17" t="s">
        <v>31</v>
      </c>
      <c r="I17" s="9"/>
      <c r="J17" s="6">
        <f ca="1">SUMPRODUCT((W7:W15="×")*(SUBTOTAL(9,INDIRECT("U"&amp;ROW(W7:W15)))))</f>
        <v>0</v>
      </c>
      <c r="K17" s="6">
        <f ca="1">SUMPRODUCT((W7:W15="×")*(SUBTOTAL(9,INDIRECT("V"&amp;ROW(W7:W15)))))</f>
        <v>0</v>
      </c>
      <c r="L17" s="6">
        <f ca="1">SUMPRODUCT((W7:W15="×")*(SUBTOTAL(9,INDIRECT("W"&amp;ROW(W7:W15)))))</f>
        <v>0</v>
      </c>
      <c r="M17" s="6">
        <f ca="1">SUMPRODUCT((W7:W15="×")*(SUBTOTAL(9,INDIRECT("x"&amp;ROW(W7:W15)))))</f>
        <v>0</v>
      </c>
      <c r="N17" s="6">
        <f ca="1">SUMPRODUCT((W7:W15="×")*(SUBTOTAL(9,INDIRECT("y"&amp;ROW(W7:W15)))))</f>
        <v>0</v>
      </c>
      <c r="O17" s="6">
        <f ca="1">SUMPRODUCT((W7:W15="×")*(SUBTOTAL(9,INDIRECT("z"&amp;ROW(W7:W15)))))</f>
        <v>0</v>
      </c>
      <c r="P17" s="6">
        <f ca="1">SUMPRODUCT((W7:W15="×")*(SUBTOTAL(9,INDIRECT("aa"&amp;ROW(W7:W15)))))</f>
        <v>0</v>
      </c>
      <c r="Q17" s="6">
        <f ca="1">SUMPRODUCT((W7:W15="×")*(SUBTOTAL(9,INDIRECT("ab"&amp;ROW(W7:W15)))))</f>
        <v>0</v>
      </c>
      <c r="R17" s="6">
        <f ca="1">SUMPRODUCT((W7:W15="×")*(SUBTOTAL(9,INDIRECT("ac"&amp;ROW(W7:W15)))))</f>
        <v>0</v>
      </c>
      <c r="S17" s="6">
        <f ca="1">SUMPRODUCT((W7:W15="×")*(SUBTOTAL(9,INDIRECT("ad"&amp;ROW(W7:W15)))))</f>
        <v>0</v>
      </c>
      <c r="T17" s="6">
        <f ca="1">SUMPRODUCT((W7:W15="×")*(SUBTOTAL(9,INDIRECT("ae"&amp;ROW(W7:W15)))))</f>
        <v>0</v>
      </c>
      <c r="U17" s="6">
        <f ca="1">SUMPRODUCT((W7:W15="×")*(SUBTOTAL(9,INDIRECT("af"&amp;ROW(W7:W15)))))</f>
        <v>0</v>
      </c>
      <c r="V17" s="10"/>
      <c r="W17" s="9"/>
      <c r="X17" s="9"/>
      <c r="Y17" s="9"/>
      <c r="Z17" s="9"/>
      <c r="AA17" s="9"/>
    </row>
    <row r="18" spans="5:27" outlineLevel="1" x14ac:dyDescent="0.4">
      <c r="E18" s="16"/>
      <c r="F18" s="16"/>
      <c r="G18" s="16"/>
      <c r="H18" s="17" t="s">
        <v>32</v>
      </c>
      <c r="I18" s="9"/>
      <c r="J18" s="6">
        <f ca="1">SUMPRODUCT((X7:X15="×")*(SUBTOTAL(9,INDIRECT("U"&amp;ROW(X7:X15)))))</f>
        <v>0</v>
      </c>
      <c r="K18" s="6">
        <f ca="1">SUMPRODUCT((X7:X15="×")*(SUBTOTAL(9,INDIRECT("V"&amp;ROW(X7:X15)))))</f>
        <v>0</v>
      </c>
      <c r="L18" s="6">
        <f ca="1">SUMPRODUCT((X7:X15="×")*(SUBTOTAL(9,INDIRECT("w"&amp;ROW(X7:X15)))))</f>
        <v>0</v>
      </c>
      <c r="M18" s="6">
        <f ca="1">SUMPRODUCT((X7:X15="×")*(SUBTOTAL(9,INDIRECT("x"&amp;ROW(X7:X15)))))</f>
        <v>0</v>
      </c>
      <c r="N18" s="6">
        <f ca="1">SUMPRODUCT((X7:X15="×")*(SUBTOTAL(9,INDIRECT("y"&amp;ROW(X7:X15)))))</f>
        <v>0</v>
      </c>
      <c r="O18" s="6">
        <f ca="1">SUMPRODUCT((X7:X15="×")*(SUBTOTAL(9,INDIRECT("z"&amp;ROW(X7:X15)))))</f>
        <v>0</v>
      </c>
      <c r="P18" s="6">
        <f ca="1">SUMPRODUCT((X7:X15="×")*(SUBTOTAL(9,INDIRECT("aa"&amp;ROW(X7:X15)))))</f>
        <v>0</v>
      </c>
      <c r="Q18" s="6">
        <f ca="1">SUMPRODUCT((X7:X15="×")*(SUBTOTAL(9,INDIRECT("ab"&amp;ROW(X7:X15)))))</f>
        <v>0</v>
      </c>
      <c r="R18" s="6">
        <f ca="1">SUMPRODUCT((X7:X15="×")*(SUBTOTAL(9,INDIRECT("ac"&amp;ROW(X7:X15)))))</f>
        <v>0</v>
      </c>
      <c r="S18" s="6">
        <f ca="1">SUMPRODUCT((X7:X15="×")*(SUBTOTAL(9,INDIRECT("ad"&amp;ROW(X7:X15)))))</f>
        <v>0</v>
      </c>
      <c r="T18" s="6">
        <f ca="1">SUMPRODUCT((X7:X15="×")*(SUBTOTAL(9,INDIRECT("ae"&amp;ROW(X7:X15)))))</f>
        <v>0</v>
      </c>
      <c r="U18" s="6">
        <f ca="1">SUMPRODUCT((X7:X15="×")*(SUBTOTAL(9,INDIRECT("af"&amp;ROW(X7:X15)))))</f>
        <v>0</v>
      </c>
      <c r="V18" s="10"/>
      <c r="W18" s="9"/>
      <c r="X18" s="9"/>
      <c r="Y18" s="9"/>
      <c r="Z18" s="9"/>
      <c r="AA18" s="9"/>
    </row>
    <row r="19" spans="5:27" outlineLevel="1" x14ac:dyDescent="0.4">
      <c r="E19" s="16"/>
      <c r="F19" s="16"/>
      <c r="G19" s="16"/>
      <c r="H19" s="17" t="s">
        <v>33</v>
      </c>
      <c r="I19" s="9"/>
      <c r="J19" s="6">
        <f ca="1">SUMPRODUCT((Y7:Y15="×")*(SUBTOTAL(9,INDIRECT("U"&amp;ROW(Y7:Y15)))))</f>
        <v>1</v>
      </c>
      <c r="K19" s="6">
        <f ca="1">SUMPRODUCT((Y7:Y15="×")*(SUBTOTAL(9,INDIRECT("ｖ"&amp;ROW(Y7:Y15)))))</f>
        <v>0</v>
      </c>
      <c r="L19" s="6">
        <f ca="1">SUMPRODUCT((Y7:Y15="×")*(SUBTOTAL(9,INDIRECT("w"&amp;ROW(Y7:Y15)))))</f>
        <v>0</v>
      </c>
      <c r="M19" s="6">
        <f ca="1">SUMPRODUCT((Y7:Y15="×")*(SUBTOTAL(9,INDIRECT("x"&amp;ROW(Y7:Y15)))))</f>
        <v>0</v>
      </c>
      <c r="N19" s="6">
        <f ca="1">SUMPRODUCT((Y7:Y15="×")*(SUBTOTAL(9,INDIRECT("y"&amp;ROW(Y7:Y15)))))</f>
        <v>0</v>
      </c>
      <c r="O19" s="6">
        <f ca="1">SUMPRODUCT((Y7:Y15="×")*(SUBTOTAL(9,INDIRECT("z"&amp;ROW(Y7:Y15)))))</f>
        <v>0</v>
      </c>
      <c r="P19" s="6">
        <f ca="1">SUMPRODUCT((Y7:Y15="×")*(SUBTOTAL(9,INDIRECT("aa"&amp;ROW(Y7:Y15)))))</f>
        <v>11</v>
      </c>
      <c r="Q19" s="6">
        <f ca="1">SUMPRODUCT((Y7:Y15="×")*(SUBTOTAL(9,INDIRECT("ab"&amp;ROW(Y7:Y15)))))</f>
        <v>0</v>
      </c>
      <c r="R19" s="6">
        <f ca="1">SUMPRODUCT((Y7:Y15="×")*(SUBTOTAL(9,INDIRECT("ac"&amp;ROW(Y7:Y15)))))</f>
        <v>0</v>
      </c>
      <c r="S19" s="6">
        <f ca="1">SUMPRODUCT((Y7:Y15="×")*(SUBTOTAL(9,INDIRECT("ad"&amp;ROW(Y7:Y15)))))</f>
        <v>0</v>
      </c>
      <c r="T19" s="6">
        <f ca="1">SUMPRODUCT((Y7:Y15="×")*(SUBTOTAL(9,INDIRECT("ae"&amp;ROW(Y7:Y15)))))</f>
        <v>0</v>
      </c>
      <c r="U19" s="6">
        <f ca="1">SUMPRODUCT((Y7:Y15="×")*(SUBTOTAL(9,INDIRECT("af"&amp;ROW(Y7:Y15)))))</f>
        <v>0</v>
      </c>
      <c r="V19" s="10"/>
      <c r="W19" s="9"/>
      <c r="X19" s="9"/>
      <c r="Y19" s="9"/>
      <c r="Z19" s="9"/>
      <c r="AA19" s="9"/>
    </row>
    <row r="20" spans="5:27" outlineLevel="1" x14ac:dyDescent="0.4">
      <c r="E20" s="16"/>
      <c r="F20" s="16"/>
      <c r="G20" s="16"/>
      <c r="H20" s="17" t="s">
        <v>34</v>
      </c>
      <c r="I20" s="9"/>
      <c r="J20" s="6">
        <f ca="1">SUMPRODUCT((Z7:Z15="×")*(SUBTOTAL(9,INDIRECT("U"&amp;ROW(Z7:Z15)))))</f>
        <v>1</v>
      </c>
      <c r="K20" s="6">
        <f ca="1">SUMPRODUCT((Z7:Z15="×")*(SUBTOTAL(9,INDIRECT("v"&amp;ROW(Z7:Z15)))))</f>
        <v>0</v>
      </c>
      <c r="L20" s="6">
        <f ca="1">SUMPRODUCT((Z7:Z15="×")*(SUBTOTAL(9,INDIRECT("w"&amp;ROW(Z7:Z15)))))</f>
        <v>0</v>
      </c>
      <c r="M20" s="6">
        <f ca="1">SUMPRODUCT((Z7:Z15="×")*(SUBTOTAL(9,INDIRECT("x"&amp;ROW(Z7:Z15)))))</f>
        <v>0</v>
      </c>
      <c r="N20" s="6">
        <f ca="1">SUMPRODUCT((Z7:Z15="×")*(SUBTOTAL(9,INDIRECT("y"&amp;ROW(Z7:Z15)))))</f>
        <v>0</v>
      </c>
      <c r="O20" s="6">
        <f ca="1">SUMPRODUCT((Z7:Z15="×")*(SUBTOTAL(9,INDIRECT("z"&amp;ROW(Z7:Z15)))))</f>
        <v>0</v>
      </c>
      <c r="P20" s="6">
        <f ca="1">SUMPRODUCT((Z7:Z15="×")*(SUBTOTAL(9,INDIRECT("aa"&amp;ROW(Z7:Z15)))))</f>
        <v>11</v>
      </c>
      <c r="Q20" s="6">
        <f ca="1">SUMPRODUCT((Z7:Z15="×")*(SUBTOTAL(9,INDIRECT("ab"&amp;ROW(Z7:Z15)))))</f>
        <v>0</v>
      </c>
      <c r="R20" s="6">
        <f ca="1">SUMPRODUCT((Z7:Z15="×")*(SUBTOTAL(9,INDIRECT("ac"&amp;ROW(Z7:Z15)))))</f>
        <v>0</v>
      </c>
      <c r="S20" s="6">
        <f ca="1">SUMPRODUCT((Z7:Z15="×")*(SUBTOTAL(9,INDIRECT("ad"&amp;ROW(Z7:Z15)))))</f>
        <v>0</v>
      </c>
      <c r="T20" s="6">
        <f ca="1">SUMPRODUCT((Z7:Z15="×")*(SUBTOTAL(9,INDIRECT("ae"&amp;ROW(Z7:Z15)))))</f>
        <v>0</v>
      </c>
      <c r="U20" s="6">
        <f ca="1">SUMPRODUCT((Z7:Z15="×")*(SUBTOTAL(9,INDIRECT("af"&amp;ROW(Z7:Z15)))))</f>
        <v>0</v>
      </c>
      <c r="V20" s="10"/>
      <c r="W20" s="9"/>
      <c r="X20" s="9"/>
      <c r="Y20" s="9"/>
      <c r="Z20" s="9"/>
      <c r="AA20" s="9"/>
    </row>
    <row r="21" spans="5:27" outlineLevel="1" x14ac:dyDescent="0.4">
      <c r="F21" s="17" t="s">
        <v>91</v>
      </c>
      <c r="G21" s="39">
        <f ca="1">COUNTA(_xlfn.UNIQUE(G7:G15))</f>
        <v>1</v>
      </c>
    </row>
    <row r="22" spans="5:27" hidden="1" outlineLevel="1" x14ac:dyDescent="0.4">
      <c r="V22" s="11"/>
      <c r="W22" s="11"/>
      <c r="X22" s="11"/>
      <c r="Z22" s="11"/>
    </row>
    <row r="23" spans="5:27" hidden="1" outlineLevel="1" x14ac:dyDescent="0.4">
      <c r="V23" s="11"/>
      <c r="W23" s="11"/>
      <c r="X23" s="11"/>
      <c r="Z23" s="11"/>
    </row>
    <row r="24" spans="5:27" hidden="1" outlineLevel="1" x14ac:dyDescent="0.4">
      <c r="V24" s="11"/>
      <c r="W24" s="11"/>
      <c r="X24" s="11"/>
      <c r="Z24" s="11"/>
    </row>
    <row r="25" spans="5:27" hidden="1" outlineLevel="1" x14ac:dyDescent="0.4">
      <c r="V25" s="11"/>
      <c r="W25" s="11"/>
      <c r="X25" s="11"/>
      <c r="Z25" s="11"/>
    </row>
    <row r="26" spans="5:27" hidden="1" outlineLevel="1" x14ac:dyDescent="0.4">
      <c r="V26" s="11"/>
      <c r="W26" s="11"/>
      <c r="X26" s="11"/>
      <c r="Z26" s="11"/>
    </row>
    <row r="27" spans="5:27" hidden="1" outlineLevel="1" x14ac:dyDescent="0.4">
      <c r="V27" s="11"/>
      <c r="W27" s="11"/>
      <c r="X27" s="11"/>
      <c r="Z27" s="11"/>
    </row>
    <row r="28" spans="5:27" hidden="1" outlineLevel="1" x14ac:dyDescent="0.4">
      <c r="U28" s="13"/>
      <c r="Z28" s="11"/>
    </row>
    <row r="29" spans="5:27" hidden="1" outlineLevel="1" x14ac:dyDescent="0.4">
      <c r="G29" s="11" t="s">
        <v>39</v>
      </c>
      <c r="I29" s="25" t="s">
        <v>38</v>
      </c>
      <c r="J29" s="13"/>
      <c r="V29" s="11"/>
      <c r="W29" s="11"/>
      <c r="X29" s="18"/>
      <c r="Y29" s="11"/>
      <c r="Z29" s="11"/>
    </row>
    <row r="30" spans="5:27" hidden="1" outlineLevel="1" x14ac:dyDescent="0.4">
      <c r="G30" s="20" t="s">
        <v>24</v>
      </c>
      <c r="H30" s="24"/>
      <c r="I30" s="26">
        <f>SUM(J16:L16)</f>
        <v>1</v>
      </c>
      <c r="J30" s="27"/>
      <c r="K30" s="27"/>
      <c r="L30" s="28"/>
      <c r="M30" s="28"/>
      <c r="N30" s="27"/>
      <c r="O30" s="27"/>
      <c r="P30" s="28"/>
      <c r="Q30" s="28"/>
      <c r="R30" s="27"/>
      <c r="S30" s="27"/>
      <c r="T30" s="28"/>
      <c r="U30" s="28"/>
      <c r="V30" s="27"/>
      <c r="W30" s="27"/>
      <c r="X30" s="28"/>
      <c r="Y30" s="28"/>
      <c r="Z30" s="11"/>
    </row>
    <row r="31" spans="5:27" hidden="1" outlineLevel="1" x14ac:dyDescent="0.4">
      <c r="G31" s="20" t="s">
        <v>25</v>
      </c>
      <c r="H31" s="24"/>
      <c r="I31" s="26">
        <f>SUM(M16:O16)</f>
        <v>1</v>
      </c>
      <c r="J31" s="29"/>
      <c r="K31" s="29"/>
      <c r="L31" s="30"/>
      <c r="M31" s="30"/>
      <c r="N31" s="29"/>
      <c r="O31" s="29"/>
      <c r="P31" s="30"/>
      <c r="Q31" s="30"/>
      <c r="R31" s="29"/>
      <c r="S31" s="29"/>
      <c r="T31" s="30"/>
      <c r="U31" s="30"/>
      <c r="V31" s="29"/>
      <c r="W31" s="29"/>
      <c r="X31" s="30"/>
      <c r="Y31" s="30"/>
      <c r="Z31" s="11"/>
    </row>
    <row r="32" spans="5:27" hidden="1" outlineLevel="1" x14ac:dyDescent="0.4">
      <c r="G32" s="20" t="s">
        <v>26</v>
      </c>
      <c r="H32" s="24"/>
      <c r="I32" s="26">
        <f>SUM(P16:R16)</f>
        <v>6</v>
      </c>
      <c r="J32" s="31"/>
      <c r="K32" s="31"/>
      <c r="L32" s="32"/>
      <c r="M32" s="32"/>
      <c r="N32" s="31"/>
      <c r="O32" s="31"/>
      <c r="P32" s="32"/>
      <c r="Q32" s="32"/>
      <c r="R32" s="31"/>
      <c r="S32" s="31"/>
      <c r="T32" s="32"/>
      <c r="U32" s="32"/>
      <c r="V32" s="31"/>
      <c r="W32" s="31"/>
      <c r="X32" s="32"/>
      <c r="Y32" s="32"/>
      <c r="Z32" s="11"/>
    </row>
    <row r="33" spans="7:55" hidden="1" outlineLevel="1" x14ac:dyDescent="0.4">
      <c r="G33" s="20" t="s">
        <v>27</v>
      </c>
      <c r="H33" s="24"/>
      <c r="I33" s="26">
        <f>S16</f>
        <v>1</v>
      </c>
      <c r="J33" s="31"/>
      <c r="K33" s="31"/>
      <c r="L33" s="32"/>
      <c r="M33" s="32"/>
      <c r="N33" s="31"/>
      <c r="O33" s="31"/>
      <c r="P33" s="32"/>
      <c r="Q33" s="32"/>
      <c r="R33" s="31"/>
      <c r="S33" s="31"/>
      <c r="T33" s="32"/>
      <c r="U33" s="32"/>
      <c r="V33" s="31"/>
      <c r="W33" s="31"/>
      <c r="X33" s="32"/>
      <c r="Y33" s="32"/>
      <c r="Z33" s="11"/>
    </row>
    <row r="34" spans="7:55" hidden="1" outlineLevel="1" x14ac:dyDescent="0.4">
      <c r="G34" s="20" t="s">
        <v>28</v>
      </c>
      <c r="H34" s="24"/>
      <c r="I34" s="26">
        <f>T16</f>
        <v>1</v>
      </c>
      <c r="J34" s="31"/>
      <c r="K34" s="31"/>
      <c r="L34" s="32"/>
      <c r="M34" s="32"/>
      <c r="N34" s="31"/>
      <c r="O34" s="31"/>
      <c r="P34" s="32"/>
      <c r="Q34" s="32"/>
      <c r="R34" s="31"/>
      <c r="S34" s="31"/>
      <c r="T34" s="32"/>
      <c r="U34" s="32"/>
      <c r="V34" s="31"/>
      <c r="W34" s="31"/>
      <c r="X34" s="32"/>
      <c r="Y34" s="32"/>
      <c r="Z34" s="11"/>
    </row>
    <row r="35" spans="7:55" hidden="1" outlineLevel="1" x14ac:dyDescent="0.4">
      <c r="G35" s="20" t="s">
        <v>29</v>
      </c>
      <c r="H35" s="24"/>
      <c r="I35" s="26">
        <f>U16</f>
        <v>1</v>
      </c>
      <c r="J35" s="31"/>
      <c r="K35" s="31"/>
      <c r="L35" s="32"/>
      <c r="M35" s="32"/>
      <c r="N35" s="31"/>
      <c r="O35" s="31"/>
      <c r="P35" s="32"/>
      <c r="Q35" s="32"/>
      <c r="R35" s="31"/>
      <c r="S35" s="31"/>
      <c r="T35" s="32"/>
      <c r="U35" s="32"/>
      <c r="V35" s="31"/>
      <c r="W35" s="31"/>
      <c r="X35" s="32"/>
      <c r="Y35" s="32"/>
      <c r="Z35" s="11"/>
    </row>
    <row r="36" spans="7:55" hidden="1" outlineLevel="1" x14ac:dyDescent="0.4">
      <c r="H36" s="23" t="s">
        <v>30</v>
      </c>
      <c r="I36" s="22">
        <f>SUBTOTAL(9,I30:I35)</f>
        <v>11</v>
      </c>
      <c r="J36" s="31"/>
      <c r="K36" s="31"/>
      <c r="L36" s="32"/>
      <c r="M36" s="32"/>
      <c r="N36" s="31"/>
      <c r="O36" s="31"/>
      <c r="P36" s="32"/>
      <c r="Q36" s="32"/>
      <c r="R36" s="31"/>
      <c r="S36" s="31"/>
      <c r="T36" s="32"/>
      <c r="U36" s="32"/>
      <c r="V36" s="31"/>
      <c r="W36" s="31"/>
      <c r="X36" s="32"/>
      <c r="Y36" s="32"/>
      <c r="Z36" s="11"/>
    </row>
    <row r="37" spans="7:55" hidden="1" outlineLevel="1" x14ac:dyDescent="0.4">
      <c r="J37" s="31"/>
      <c r="K37" s="31"/>
      <c r="L37" s="32"/>
      <c r="M37" s="32"/>
      <c r="N37" s="31"/>
      <c r="O37" s="31"/>
      <c r="P37" s="32"/>
      <c r="Q37" s="32"/>
      <c r="R37" s="31"/>
      <c r="S37" s="31"/>
      <c r="T37" s="32"/>
      <c r="U37" s="32"/>
      <c r="V37" s="31"/>
      <c r="W37" s="31"/>
      <c r="X37" s="32"/>
      <c r="Y37" s="32"/>
      <c r="Z37" s="11"/>
    </row>
    <row r="38" spans="7:55" hidden="1" outlineLevel="1" x14ac:dyDescent="0.4">
      <c r="U38" s="13"/>
      <c r="Z38" s="11"/>
    </row>
    <row r="39" spans="7:55" hidden="1" outlineLevel="1" x14ac:dyDescent="0.4">
      <c r="O39" s="32"/>
      <c r="P39" s="32"/>
      <c r="Q39" s="32"/>
      <c r="R39" s="32"/>
      <c r="S39" s="32"/>
      <c r="T39" s="32"/>
      <c r="U39" s="32"/>
      <c r="V39" s="32"/>
    </row>
    <row r="40" spans="7:55" hidden="1" outlineLevel="1" x14ac:dyDescent="0.4">
      <c r="O40" s="32"/>
      <c r="P40" s="32"/>
      <c r="Q40" s="32"/>
      <c r="R40" s="32"/>
      <c r="S40" s="32"/>
      <c r="T40" s="32"/>
      <c r="U40" s="32"/>
      <c r="V40" s="32"/>
    </row>
    <row r="41" spans="7:55" hidden="1" outlineLevel="1" x14ac:dyDescent="0.4">
      <c r="O41" s="32"/>
      <c r="P41" s="32"/>
      <c r="Q41" s="32"/>
      <c r="R41" s="32"/>
      <c r="S41" s="32"/>
      <c r="T41" s="32"/>
      <c r="U41" s="32"/>
      <c r="V41" s="32"/>
    </row>
    <row r="42" spans="7:55" hidden="1" outlineLevel="1" x14ac:dyDescent="0.4">
      <c r="G42" s="11" t="s">
        <v>88</v>
      </c>
      <c r="P42" s="18"/>
      <c r="Q42" s="32"/>
      <c r="R42" s="32"/>
      <c r="S42" s="32"/>
      <c r="T42" s="32"/>
      <c r="U42" s="32"/>
      <c r="V42" s="32"/>
      <c r="BC42" s="38" t="s">
        <v>90</v>
      </c>
    </row>
    <row r="43" spans="7:55" hidden="1" outlineLevel="1" x14ac:dyDescent="0.4">
      <c r="H43" s="19"/>
      <c r="I43" s="24" t="s">
        <v>36</v>
      </c>
      <c r="J43" s="24"/>
      <c r="K43" s="24"/>
      <c r="L43" s="24"/>
      <c r="M43" s="24"/>
      <c r="N43" s="24"/>
      <c r="O43" s="24"/>
      <c r="P43" s="24"/>
      <c r="Q43" s="35"/>
      <c r="R43" s="35"/>
      <c r="S43" s="35"/>
      <c r="T43" s="35"/>
      <c r="U43" s="35"/>
      <c r="V43" s="35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7"/>
    </row>
    <row r="44" spans="7:55" hidden="1" outlineLevel="1" x14ac:dyDescent="0.4">
      <c r="G44" s="21" t="s">
        <v>30</v>
      </c>
      <c r="H44" s="40"/>
      <c r="I44" s="12" t="s">
        <v>87</v>
      </c>
      <c r="J44" s="12" t="s">
        <v>40</v>
      </c>
      <c r="K44" s="12" t="s">
        <v>41</v>
      </c>
      <c r="L44" s="12" t="s">
        <v>42</v>
      </c>
      <c r="M44" s="12" t="s">
        <v>43</v>
      </c>
      <c r="N44" s="12" t="s">
        <v>44</v>
      </c>
      <c r="O44" s="34" t="s">
        <v>45</v>
      </c>
      <c r="P44" s="34" t="s">
        <v>46</v>
      </c>
      <c r="Q44" s="34" t="s">
        <v>47</v>
      </c>
      <c r="R44" s="34" t="s">
        <v>48</v>
      </c>
      <c r="S44" s="34" t="s">
        <v>49</v>
      </c>
      <c r="T44" s="34" t="s">
        <v>50</v>
      </c>
      <c r="U44" s="34" t="s">
        <v>51</v>
      </c>
      <c r="V44" s="34" t="s">
        <v>52</v>
      </c>
      <c r="W44" s="34" t="s">
        <v>53</v>
      </c>
      <c r="X44" s="34" t="s">
        <v>54</v>
      </c>
      <c r="Y44" s="34" t="s">
        <v>55</v>
      </c>
      <c r="Z44" s="34" t="s">
        <v>56</v>
      </c>
      <c r="AA44" s="34" t="s">
        <v>57</v>
      </c>
      <c r="AB44" s="34" t="s">
        <v>58</v>
      </c>
      <c r="AC44" s="34" t="s">
        <v>59</v>
      </c>
      <c r="AD44" s="34" t="s">
        <v>60</v>
      </c>
      <c r="AE44" s="34" t="s">
        <v>61</v>
      </c>
      <c r="AF44" s="34" t="s">
        <v>62</v>
      </c>
      <c r="AG44" s="34" t="s">
        <v>63</v>
      </c>
      <c r="AH44" s="34" t="s">
        <v>64</v>
      </c>
      <c r="AI44" s="34" t="s">
        <v>65</v>
      </c>
      <c r="AJ44" s="34" t="s">
        <v>66</v>
      </c>
      <c r="AK44" s="34" t="s">
        <v>67</v>
      </c>
      <c r="AL44" s="34" t="s">
        <v>68</v>
      </c>
      <c r="AM44" s="34" t="s">
        <v>69</v>
      </c>
      <c r="AN44" s="34" t="s">
        <v>70</v>
      </c>
      <c r="AO44" s="34" t="s">
        <v>71</v>
      </c>
      <c r="AP44" s="34" t="s">
        <v>72</v>
      </c>
      <c r="AQ44" s="34" t="s">
        <v>73</v>
      </c>
      <c r="AR44" s="34" t="s">
        <v>74</v>
      </c>
      <c r="AS44" s="34" t="s">
        <v>75</v>
      </c>
      <c r="AT44" s="34" t="s">
        <v>76</v>
      </c>
      <c r="AU44" s="34" t="s">
        <v>77</v>
      </c>
      <c r="AV44" s="34" t="s">
        <v>78</v>
      </c>
      <c r="AW44" s="34" t="s">
        <v>79</v>
      </c>
      <c r="AX44" s="34" t="s">
        <v>80</v>
      </c>
      <c r="AY44" s="34" t="s">
        <v>81</v>
      </c>
      <c r="AZ44" s="34" t="s">
        <v>82</v>
      </c>
      <c r="BA44" s="34" t="s">
        <v>83</v>
      </c>
      <c r="BB44" s="34" t="s">
        <v>84</v>
      </c>
      <c r="BC44" s="34" t="s">
        <v>85</v>
      </c>
    </row>
    <row r="45" spans="7:55" hidden="1" outlineLevel="1" x14ac:dyDescent="0.4">
      <c r="G45" s="24" t="s">
        <v>22</v>
      </c>
      <c r="H45" s="24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</row>
    <row r="46" spans="7:55" hidden="1" outlineLevel="1" x14ac:dyDescent="0.4">
      <c r="G46" s="24" t="s">
        <v>23</v>
      </c>
      <c r="H46" s="24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</row>
    <row r="47" spans="7:55" hidden="1" outlineLevel="1" x14ac:dyDescent="0.4"/>
    <row r="48" spans="7:55" hidden="1" outlineLevel="1" x14ac:dyDescent="0.4">
      <c r="G48" s="11" t="s">
        <v>89</v>
      </c>
      <c r="P48" s="18"/>
      <c r="BC48" s="38" t="s">
        <v>90</v>
      </c>
    </row>
    <row r="49" spans="7:55" hidden="1" outlineLevel="1" x14ac:dyDescent="0.4">
      <c r="H49" s="19"/>
      <c r="I49" s="24" t="s">
        <v>36</v>
      </c>
      <c r="J49" s="24"/>
      <c r="K49" s="24"/>
      <c r="L49" s="24"/>
      <c r="M49" s="24"/>
      <c r="N49" s="24"/>
      <c r="O49" s="24"/>
      <c r="P49" s="24"/>
      <c r="Q49" s="35"/>
      <c r="R49" s="35"/>
      <c r="S49" s="35"/>
      <c r="T49" s="35"/>
      <c r="U49" s="35"/>
      <c r="V49" s="35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7"/>
    </row>
    <row r="50" spans="7:55" hidden="1" outlineLevel="1" x14ac:dyDescent="0.4">
      <c r="G50" s="21"/>
      <c r="H50" s="22"/>
      <c r="I50" s="12" t="s">
        <v>87</v>
      </c>
      <c r="J50" s="12" t="s">
        <v>40</v>
      </c>
      <c r="K50" s="12" t="s">
        <v>41</v>
      </c>
      <c r="L50" s="12" t="s">
        <v>42</v>
      </c>
      <c r="M50" s="12" t="s">
        <v>43</v>
      </c>
      <c r="N50" s="12" t="s">
        <v>44</v>
      </c>
      <c r="O50" s="34" t="s">
        <v>45</v>
      </c>
      <c r="P50" s="34" t="s">
        <v>46</v>
      </c>
      <c r="Q50" s="34" t="s">
        <v>47</v>
      </c>
      <c r="R50" s="34" t="s">
        <v>48</v>
      </c>
      <c r="S50" s="34" t="s">
        <v>49</v>
      </c>
      <c r="T50" s="34" t="s">
        <v>50</v>
      </c>
      <c r="U50" s="34" t="s">
        <v>51</v>
      </c>
      <c r="V50" s="34" t="s">
        <v>52</v>
      </c>
      <c r="W50" s="34" t="s">
        <v>53</v>
      </c>
      <c r="X50" s="34" t="s">
        <v>54</v>
      </c>
      <c r="Y50" s="34" t="s">
        <v>55</v>
      </c>
      <c r="Z50" s="34" t="s">
        <v>56</v>
      </c>
      <c r="AA50" s="34" t="s">
        <v>57</v>
      </c>
      <c r="AB50" s="34" t="s">
        <v>58</v>
      </c>
      <c r="AC50" s="34" t="s">
        <v>59</v>
      </c>
      <c r="AD50" s="34" t="s">
        <v>60</v>
      </c>
      <c r="AE50" s="34" t="s">
        <v>61</v>
      </c>
      <c r="AF50" s="34" t="s">
        <v>62</v>
      </c>
      <c r="AG50" s="34" t="s">
        <v>63</v>
      </c>
      <c r="AH50" s="34" t="s">
        <v>64</v>
      </c>
      <c r="AI50" s="34" t="s">
        <v>65</v>
      </c>
      <c r="AJ50" s="34" t="s">
        <v>66</v>
      </c>
      <c r="AK50" s="34" t="s">
        <v>67</v>
      </c>
      <c r="AL50" s="34" t="s">
        <v>68</v>
      </c>
      <c r="AM50" s="34" t="s">
        <v>69</v>
      </c>
      <c r="AN50" s="34" t="s">
        <v>70</v>
      </c>
      <c r="AO50" s="34" t="s">
        <v>71</v>
      </c>
      <c r="AP50" s="34" t="s">
        <v>72</v>
      </c>
      <c r="AQ50" s="34" t="s">
        <v>73</v>
      </c>
      <c r="AR50" s="34" t="s">
        <v>74</v>
      </c>
      <c r="AS50" s="34" t="s">
        <v>75</v>
      </c>
      <c r="AT50" s="34" t="s">
        <v>76</v>
      </c>
      <c r="AU50" s="34" t="s">
        <v>77</v>
      </c>
      <c r="AV50" s="34" t="s">
        <v>78</v>
      </c>
      <c r="AW50" s="34" t="s">
        <v>79</v>
      </c>
      <c r="AX50" s="34" t="s">
        <v>80</v>
      </c>
      <c r="AY50" s="34" t="s">
        <v>81</v>
      </c>
      <c r="AZ50" s="34" t="s">
        <v>82</v>
      </c>
      <c r="BA50" s="34" t="s">
        <v>83</v>
      </c>
      <c r="BB50" s="34" t="s">
        <v>84</v>
      </c>
      <c r="BC50" s="34" t="s">
        <v>85</v>
      </c>
    </row>
    <row r="51" spans="7:55" hidden="1" outlineLevel="1" x14ac:dyDescent="0.4">
      <c r="G51" s="24" t="s">
        <v>22</v>
      </c>
      <c r="H51" s="24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</row>
    <row r="52" spans="7:55" hidden="1" outlineLevel="1" x14ac:dyDescent="0.4">
      <c r="G52" s="24" t="s">
        <v>23</v>
      </c>
      <c r="H52" s="24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</row>
    <row r="53" spans="7:55" hidden="1" outlineLevel="1" x14ac:dyDescent="0.4"/>
    <row r="54" spans="7:55" hidden="1" outlineLevel="1" x14ac:dyDescent="0.4"/>
    <row r="55" spans="7:55" hidden="1" outlineLevel="1" x14ac:dyDescent="0.4"/>
    <row r="56" spans="7:55" hidden="1" outlineLevel="1" x14ac:dyDescent="0.4"/>
    <row r="57" spans="7:55" hidden="1" outlineLevel="1" x14ac:dyDescent="0.4"/>
    <row r="58" spans="7:55" hidden="1" outlineLevel="1" x14ac:dyDescent="0.4"/>
    <row r="59" spans="7:55" hidden="1" outlineLevel="1" x14ac:dyDescent="0.4"/>
    <row r="60" spans="7:55" hidden="1" outlineLevel="1" x14ac:dyDescent="0.4"/>
    <row r="61" spans="7:55" hidden="1" outlineLevel="1" x14ac:dyDescent="0.4"/>
    <row r="62" spans="7:55" hidden="1" outlineLevel="1" x14ac:dyDescent="0.4"/>
    <row r="63" spans="7:55" hidden="1" outlineLevel="1" x14ac:dyDescent="0.4"/>
    <row r="64" spans="7:55" hidden="1" outlineLevel="1" x14ac:dyDescent="0.4"/>
    <row r="65" hidden="1" outlineLevel="1" x14ac:dyDescent="0.4"/>
    <row r="66" hidden="1" outlineLevel="1" x14ac:dyDescent="0.4"/>
    <row r="67" hidden="1" outlineLevel="1" x14ac:dyDescent="0.4"/>
    <row r="68" hidden="1" outlineLevel="1" x14ac:dyDescent="0.4"/>
    <row r="69" hidden="1" outlineLevel="1" x14ac:dyDescent="0.4"/>
    <row r="70" hidden="1" outlineLevel="1" x14ac:dyDescent="0.4"/>
    <row r="71" hidden="1" outlineLevel="1" x14ac:dyDescent="0.4"/>
    <row r="72" hidden="1" outlineLevel="1" x14ac:dyDescent="0.4"/>
    <row r="73" hidden="1" outlineLevel="1" x14ac:dyDescent="0.4"/>
    <row r="74" hidden="1" outlineLevel="1" x14ac:dyDescent="0.4"/>
    <row r="75" hidden="1" outlineLevel="1" x14ac:dyDescent="0.4"/>
    <row r="76" hidden="1" outlineLevel="1" x14ac:dyDescent="0.4"/>
    <row r="77" hidden="1" outlineLevel="1" x14ac:dyDescent="0.4"/>
    <row r="78" hidden="1" outlineLevel="1" x14ac:dyDescent="0.4"/>
    <row r="79" hidden="1" outlineLevel="1" x14ac:dyDescent="0.4"/>
    <row r="80" hidden="1" outlineLevel="1" x14ac:dyDescent="0.4"/>
    <row r="81" hidden="1" outlineLevel="1" x14ac:dyDescent="0.4"/>
    <row r="82" hidden="1" outlineLevel="1" x14ac:dyDescent="0.4"/>
    <row r="83" hidden="1" outlineLevel="1" x14ac:dyDescent="0.4"/>
    <row r="84" hidden="1" outlineLevel="1" x14ac:dyDescent="0.4"/>
    <row r="85" hidden="1" outlineLevel="1" x14ac:dyDescent="0.4"/>
    <row r="86" hidden="1" outlineLevel="1" x14ac:dyDescent="0.4"/>
    <row r="87" hidden="1" outlineLevel="1" x14ac:dyDescent="0.4"/>
    <row r="88" hidden="1" outlineLevel="1" x14ac:dyDescent="0.4"/>
    <row r="89" hidden="1" outlineLevel="1" x14ac:dyDescent="0.4"/>
    <row r="90" hidden="1" outlineLevel="1" x14ac:dyDescent="0.4"/>
    <row r="91" hidden="1" outlineLevel="1" x14ac:dyDescent="0.4"/>
    <row r="92" hidden="1" outlineLevel="1" x14ac:dyDescent="0.4"/>
    <row r="93" hidden="1" outlineLevel="1" x14ac:dyDescent="0.4"/>
    <row r="94" hidden="1" outlineLevel="1" x14ac:dyDescent="0.4"/>
    <row r="95" hidden="1" outlineLevel="1" x14ac:dyDescent="0.4"/>
    <row r="96" hidden="1" outlineLevel="1" x14ac:dyDescent="0.4"/>
    <row r="97" hidden="1" outlineLevel="1" x14ac:dyDescent="0.4"/>
    <row r="98" hidden="1" outlineLevel="1" x14ac:dyDescent="0.4"/>
    <row r="99" hidden="1" outlineLevel="1" x14ac:dyDescent="0.4"/>
  </sheetData>
  <autoFilter ref="A6:AB21" xr:uid="{00000000-0001-0000-0000-000000000000}"/>
  <mergeCells count="29">
    <mergeCell ref="T3:T5"/>
    <mergeCell ref="U3:U5"/>
    <mergeCell ref="A2:F2"/>
    <mergeCell ref="G2:I2"/>
    <mergeCell ref="H3:H5"/>
    <mergeCell ref="I3:I5"/>
    <mergeCell ref="A3:A5"/>
    <mergeCell ref="B3:B5"/>
    <mergeCell ref="C3:C5"/>
    <mergeCell ref="D3:D5"/>
    <mergeCell ref="E3:E5"/>
    <mergeCell ref="F3:F5"/>
    <mergeCell ref="G3:G5"/>
    <mergeCell ref="AB3:AB5"/>
    <mergeCell ref="AA3:AA5"/>
    <mergeCell ref="J2:U2"/>
    <mergeCell ref="V3:V5"/>
    <mergeCell ref="J3:L3"/>
    <mergeCell ref="M3:O3"/>
    <mergeCell ref="P3:R3"/>
    <mergeCell ref="J4:L4"/>
    <mergeCell ref="M4:O4"/>
    <mergeCell ref="P4:R4"/>
    <mergeCell ref="W2:Z2"/>
    <mergeCell ref="W3:W5"/>
    <mergeCell ref="X3:X5"/>
    <mergeCell ref="Y3:Y5"/>
    <mergeCell ref="Z3:Z5"/>
    <mergeCell ref="S3:S5"/>
  </mergeCells>
  <phoneticPr fontId="2"/>
  <pageMargins left="0.25" right="0.25" top="0.75" bottom="0.75" header="0.3" footer="0.3"/>
  <pageSetup paperSize="8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神奈川県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力 鳥谷越</cp:lastModifiedBy>
  <cp:revision/>
  <cp:lastPrinted>2024-11-13T00:49:06Z</cp:lastPrinted>
  <dcterms:created xsi:type="dcterms:W3CDTF">2023-05-08T13:19:46Z</dcterms:created>
  <dcterms:modified xsi:type="dcterms:W3CDTF">2024-11-13T09:10:20Z</dcterms:modified>
  <cp:category/>
  <cp:contentStatus/>
</cp:coreProperties>
</file>